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<sst xmlns="http://schemas.openxmlformats.org/spreadsheetml/2006/main" count="44" uniqueCount="44">
  <si>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Site =</t>
  </si>
  <si>
    <t>WC503432-029 Tronsen</t>
  </si>
  <si>
    <t>Date =</t>
  </si>
  <si>
    <t xml:space="preserve">θ = </t>
  </si>
  <si>
    <t>NORTHING</t>
  </si>
  <si>
    <t>EASTING</t>
  </si>
  <si>
    <t>Transect</t>
  </si>
  <si>
    <t>DT</t>
  </si>
  <si>
    <t>Bearing in Degrees</t>
  </si>
  <si>
    <t>Pi</t>
  </si>
  <si>
    <t>2xPi</t>
  </si>
  <si>
    <t>Bearing Deg/360</t>
  </si>
  <si>
    <t>Bearing in Radians</t>
  </si>
  <si>
    <r>
      <rPr>
        <sz val="10"/>
        <rFont val="Arial"/>
        <family val="0"/>
      </rPr>
      <t>Cos</t>
    </r>
    <r>
      <rPr>
        <sz val="10"/>
        <rFont val="Arial"/>
        <family val="2"/>
      </rPr>
      <t>θ</t>
    </r>
  </si>
  <si>
    <r>
      <rPr>
        <sz val="10"/>
        <rFont val="Arial"/>
        <family val="0"/>
      </rPr>
      <t>DT(Cos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</si>
  <si>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r>
      <rPr>
        <sz val="10"/>
        <rFont val="Arial"/>
        <family val="0"/>
      </rPr>
      <t>Sin</t>
    </r>
    <r>
      <rPr>
        <sz val="10"/>
        <rFont val="Arial"/>
        <family val="2"/>
      </rPr>
      <t>θ</t>
    </r>
  </si>
  <si>
    <r>
      <rPr>
        <sz val="10"/>
        <rFont val="Arial"/>
        <family val="0"/>
      </rPr>
      <t>DT(Sin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</si>
  <si>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t>K to mid</t>
  </si>
  <si>
    <t>mid to J</t>
  </si>
  <si>
    <t>J to mid</t>
  </si>
  <si>
    <t>mid to I</t>
  </si>
  <si>
    <t>I to mid</t>
  </si>
  <si>
    <t>mid to H</t>
  </si>
  <si>
    <t>H to mid</t>
  </si>
  <si>
    <t>mid to G</t>
  </si>
  <si>
    <t>G to mid</t>
  </si>
  <si>
    <t>mid to F</t>
  </si>
  <si>
    <t>F to mid</t>
  </si>
  <si>
    <t>mid to E</t>
  </si>
  <si>
    <t>E to mid</t>
  </si>
  <si>
    <t>mid to D</t>
  </si>
  <si>
    <t>D to mid</t>
  </si>
  <si>
    <t>mid to C</t>
  </si>
  <si>
    <t>C to mid</t>
  </si>
  <si>
    <t>mid to B</t>
  </si>
  <si>
    <t>B to mid</t>
  </si>
  <si>
    <t>mid to A</t>
  </si>
  <si>
    <t xml:space="preserve">Reach Length = </t>
  </si>
  <si>
    <t xml:space="preserve">∑Northing = </t>
  </si>
  <si>
    <t xml:space="preserve">∑Easting = </t>
  </si>
  <si>
    <t xml:space="preserve">Straight Line = </t>
  </si>
  <si>
    <t xml:space="preserve">(∑Northing)2 = </t>
  </si>
  <si>
    <t xml:space="preserve">(∑Easting)2 = </t>
  </si>
  <si>
    <t>Sinuosity=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</si>
</sst>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000000"/>
    <numFmt numFmtId="173" formatCode="mm/dd/yyyy"/>
    <numFmt numFmtId="174" formatCode="0.00000000000000"/>
    <numFmt numFmtId="175" formatCode="0.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B1">
      <selection activeCell="F26" sqref="F26"/>
    </sheetView>
  </sheetViews>
  <sheetFormatPr defaultColWidth="9.140625" defaultRowHeight="12.75"/>
  <cols>
    <col min="1" max="1" width="7.00390625" style="1" customWidth="1"/>
    <col min="2" max="2" width="15.140625" style="1" customWidth="1"/>
    <col min="3" max="3" width="10.7109375" style="2" customWidth="1"/>
    <col min="4" max="4" width="18.8515625" style="2" customWidth="1"/>
    <col min="5" max="6" width="18.8515625" style="1" customWidth="1"/>
    <col min="7" max="7" width="16.421875" style="3" customWidth="1"/>
    <col min="8" max="8" width="18.57421875" style="2" customWidth="1"/>
    <col min="9" max="9" width="14.8515625" style="2" customWidth="1"/>
    <col min="10" max="10" width="14.28125" style="2" customWidth="1"/>
    <col min="11" max="11" width="14.00390625" style="2" customWidth="1"/>
    <col min="12" max="12" width="13.7109375" style="1" customWidth="1"/>
    <col min="13" max="16384" width="9.00390625" style="0" customWidth="1"/>
  </cols>
  <sheetData>
    <row r="1" spans="1:2" ht="12.75">
      <c r="A1" s="1" t="s">
        <v>0</v>
      </c>
      <c r="B1" s="4" t="s">
        <v>1</v>
      </c>
    </row>
    <row r="2" spans="1:2" ht="12.75">
      <c r="A2" s="1" t="s">
        <v>2</v>
      </c>
      <c r="B2" s="5">
        <v>38533</v>
      </c>
    </row>
    <row r="3" spans="8:12" ht="12.75">
      <c r="H3" s="6" t="s">
        <v>3</v>
      </c>
      <c r="J3" s="6" t="s">
        <v>4</v>
      </c>
      <c r="L3" s="7" t="s">
        <v>5</v>
      </c>
    </row>
    <row r="4" spans="2:12" ht="12.75">
      <c r="B4" s="7" t="s">
        <v>6</v>
      </c>
      <c r="C4" s="8" t="s">
        <v>7</v>
      </c>
      <c r="D4" s="8" t="s">
        <v>8</v>
      </c>
      <c r="E4" s="9" t="s">
        <v>9</v>
      </c>
      <c r="F4" s="9" t="s">
        <v>10</v>
      </c>
      <c r="G4" s="10" t="s">
        <v>11</v>
      </c>
      <c r="H4" s="11" t="s">
        <v>12</v>
      </c>
      <c r="I4" s="2" t="s">
        <v>13</v>
      </c>
      <c r="J4" s="2" t="s">
        <v>14</v>
      </c>
      <c r="K4" s="2" t="s">
        <v>15</v>
      </c>
      <c r="L4" s="2" t="s">
        <v>16</v>
      </c>
    </row>
    <row r="5" spans="3:4" ht="12.75">
      <c r="C5" s="12"/>
      <c r="D5" s="12"/>
    </row>
    <row r="6" spans="1:12" ht="12.75">
      <c r="A6" s="1">
        <v>1</v>
      </c>
      <c r="B6" s="1" t="s">
        <v>17</v>
      </c>
      <c r="C6" s="12">
        <v>7.5</v>
      </c>
      <c r="D6" s="12">
        <v>339</v>
      </c>
      <c r="E6" s="13">
        <f>PI()</f>
        <v>3.141592653589793</v>
      </c>
      <c r="F6" s="13">
        <f>2*(E6)</f>
        <v>6.283185307179586</v>
      </c>
      <c r="G6" s="3">
        <f aca="true" t="shared" si="0" ref="G6:G25">(D6/360)</f>
        <v>0.9416666666666667</v>
      </c>
      <c r="H6" s="2">
        <f aca="true" t="shared" si="1" ref="H6:H25">(F6*G6)</f>
        <v>5.916666164260777</v>
      </c>
      <c r="I6" s="2">
        <f>COS(H6)</f>
        <v>0.9335804264972015</v>
      </c>
      <c r="J6" s="2">
        <f aca="true" t="shared" si="2" ref="J6:J25">C6*I6</f>
        <v>7.001853198729012</v>
      </c>
      <c r="K6" s="2">
        <f aca="true" t="shared" si="3" ref="K6:K25">SIN(H6)</f>
        <v>-0.35836794954530077</v>
      </c>
      <c r="L6" s="1">
        <f aca="true" t="shared" si="4" ref="L6:L25">(K6*C6)</f>
        <v>-2.687759621589756</v>
      </c>
    </row>
    <row r="7" spans="1:12" ht="12.75">
      <c r="A7" s="1">
        <v>2</v>
      </c>
      <c r="B7" s="1" t="s">
        <v>18</v>
      </c>
      <c r="C7" s="12">
        <v>7.5</v>
      </c>
      <c r="D7" s="12">
        <v>11</v>
      </c>
      <c r="E7" s="13">
        <f>PI()</f>
        <v>3.141592653589793</v>
      </c>
      <c r="F7" s="13">
        <f>2*(E7)</f>
        <v>6.283185307179586</v>
      </c>
      <c r="G7" s="3">
        <f t="shared" si="0"/>
        <v>0.030555555555555555</v>
      </c>
      <c r="H7" s="2">
        <f t="shared" si="1"/>
        <v>0.19198621771937624</v>
      </c>
      <c r="I7" s="2">
        <f>COS(H7)</f>
        <v>0.981627183447664</v>
      </c>
      <c r="J7" s="2">
        <f t="shared" si="2"/>
        <v>7.36220387585748</v>
      </c>
      <c r="K7" s="2">
        <f t="shared" si="3"/>
        <v>0.1908089953765448</v>
      </c>
      <c r="L7" s="1">
        <f t="shared" si="4"/>
        <v>1.431067465324086</v>
      </c>
    </row>
    <row r="8" spans="1:12" ht="12.75">
      <c r="A8" s="1">
        <v>3</v>
      </c>
      <c r="B8" s="1" t="s">
        <v>19</v>
      </c>
      <c r="C8" s="12">
        <v>7.5</v>
      </c>
      <c r="D8" s="12">
        <v>359</v>
      </c>
      <c r="E8" s="13">
        <f>PI()</f>
        <v>3.141592653589793</v>
      </c>
      <c r="F8" s="13">
        <f>2*(E8)</f>
        <v>6.283185307179586</v>
      </c>
      <c r="G8" s="3">
        <f t="shared" si="0"/>
        <v>0.9972222222222222</v>
      </c>
      <c r="H8" s="2">
        <f t="shared" si="1"/>
        <v>6.265732014659643</v>
      </c>
      <c r="I8" s="2">
        <f>COS(H8)</f>
        <v>0.9998476951563913</v>
      </c>
      <c r="J8" s="2">
        <f t="shared" si="2"/>
        <v>7.498857713672934</v>
      </c>
      <c r="K8" s="2">
        <f t="shared" si="3"/>
        <v>-0.01745240643728356</v>
      </c>
      <c r="L8" s="1">
        <f t="shared" si="4"/>
        <v>-0.1308930482796267</v>
      </c>
    </row>
    <row r="9" spans="1:12" ht="12.75">
      <c r="A9" s="1">
        <v>4</v>
      </c>
      <c r="B9" s="1" t="s">
        <v>20</v>
      </c>
      <c r="C9" s="12">
        <v>7.5</v>
      </c>
      <c r="D9" s="12">
        <v>330</v>
      </c>
      <c r="E9" s="13">
        <f>PI()</f>
        <v>3.141592653589793</v>
      </c>
      <c r="F9" s="13">
        <f>2*(E9)</f>
        <v>6.283185307179586</v>
      </c>
      <c r="G9" s="3">
        <f t="shared" si="0"/>
        <v>0.9166666666666666</v>
      </c>
      <c r="H9" s="2">
        <f t="shared" si="1"/>
        <v>5.759586531581287</v>
      </c>
      <c r="I9" s="2">
        <f>COS(H9)</f>
        <v>0.8660254037844384</v>
      </c>
      <c r="J9" s="2">
        <f t="shared" si="2"/>
        <v>6.495190528383288</v>
      </c>
      <c r="K9" s="2">
        <f t="shared" si="3"/>
        <v>-0.5000000000000004</v>
      </c>
      <c r="L9" s="1">
        <f t="shared" si="4"/>
        <v>-3.7500000000000036</v>
      </c>
    </row>
    <row r="10" spans="1:12" ht="12.75">
      <c r="A10" s="1">
        <v>5</v>
      </c>
      <c r="B10" s="1" t="s">
        <v>21</v>
      </c>
      <c r="C10" s="12">
        <v>7.5</v>
      </c>
      <c r="D10" s="12">
        <v>292</v>
      </c>
      <c r="E10" s="13">
        <f>PI()</f>
        <v>3.141592653589793</v>
      </c>
      <c r="F10" s="13">
        <f>2*(E10)</f>
        <v>6.283185307179586</v>
      </c>
      <c r="G10" s="3">
        <f t="shared" si="0"/>
        <v>0.8111111111111111</v>
      </c>
      <c r="H10" s="2">
        <f t="shared" si="1"/>
        <v>5.096361415823442</v>
      </c>
      <c r="I10" s="2">
        <f aca="true" t="shared" si="5" ref="I10:I25">COS(H10)</f>
        <v>0.37460659341591196</v>
      </c>
      <c r="J10" s="2">
        <f t="shared" si="2"/>
        <v>2.8095494506193397</v>
      </c>
      <c r="K10" s="2">
        <f t="shared" si="3"/>
        <v>-0.9271838545667874</v>
      </c>
      <c r="L10" s="1">
        <f t="shared" si="4"/>
        <v>-6.953878909250905</v>
      </c>
    </row>
    <row r="11" spans="1:12" ht="12.75">
      <c r="A11" s="1">
        <v>6</v>
      </c>
      <c r="B11" s="1" t="s">
        <v>22</v>
      </c>
      <c r="C11" s="12">
        <v>7.5</v>
      </c>
      <c r="D11" s="12">
        <v>281</v>
      </c>
      <c r="E11" s="13">
        <f>PI()</f>
        <v>3.141592653589793</v>
      </c>
      <c r="F11" s="13">
        <f>2*(E11)</f>
        <v>6.283185307179586</v>
      </c>
      <c r="G11" s="3">
        <f t="shared" si="0"/>
        <v>0.7805555555555556</v>
      </c>
      <c r="H11" s="2">
        <f t="shared" si="1"/>
        <v>4.9043751981040655</v>
      </c>
      <c r="I11" s="2">
        <f t="shared" si="5"/>
        <v>0.19080899537654425</v>
      </c>
      <c r="J11" s="2">
        <f t="shared" si="2"/>
        <v>1.4310674653240818</v>
      </c>
      <c r="K11" s="2">
        <f t="shared" si="3"/>
        <v>-0.9816271834476641</v>
      </c>
      <c r="L11" s="1">
        <f t="shared" si="4"/>
        <v>-7.362203875857481</v>
      </c>
    </row>
    <row r="12" spans="1:12" ht="12.75">
      <c r="A12" s="1">
        <v>7</v>
      </c>
      <c r="B12" s="1" t="s">
        <v>23</v>
      </c>
      <c r="C12" s="12">
        <v>7.5</v>
      </c>
      <c r="D12" s="12">
        <v>272</v>
      </c>
      <c r="E12" s="13">
        <f>PI()</f>
        <v>3.141592653589793</v>
      </c>
      <c r="F12" s="13">
        <f>2*(E12)</f>
        <v>6.283185307179586</v>
      </c>
      <c r="G12" s="3">
        <f t="shared" si="0"/>
        <v>0.7555555555555555</v>
      </c>
      <c r="H12" s="2">
        <f t="shared" si="1"/>
        <v>4.747295565424576</v>
      </c>
      <c r="I12" s="2">
        <f t="shared" si="5"/>
        <v>0.03489949670250039</v>
      </c>
      <c r="J12" s="2">
        <f t="shared" si="2"/>
        <v>0.26174622526875296</v>
      </c>
      <c r="K12" s="2">
        <f t="shared" si="3"/>
        <v>-0.9993908270190958</v>
      </c>
      <c r="L12" s="1">
        <f t="shared" si="4"/>
        <v>-7.495431202643219</v>
      </c>
    </row>
    <row r="13" spans="1:12" ht="12.75">
      <c r="A13" s="1">
        <v>8</v>
      </c>
      <c r="B13" s="1" t="s">
        <v>24</v>
      </c>
      <c r="C13" s="12">
        <v>7.5</v>
      </c>
      <c r="D13" s="12">
        <v>287</v>
      </c>
      <c r="E13" s="13">
        <f>PI()</f>
        <v>3.141592653589793</v>
      </c>
      <c r="F13" s="13">
        <f>2*(E13)</f>
        <v>6.283185307179586</v>
      </c>
      <c r="G13" s="3">
        <f t="shared" si="0"/>
        <v>0.7972222222222223</v>
      </c>
      <c r="H13" s="2">
        <f t="shared" si="1"/>
        <v>5.009094953223726</v>
      </c>
      <c r="I13" s="2">
        <f t="shared" si="5"/>
        <v>0.2923717047227367</v>
      </c>
      <c r="J13" s="2">
        <f t="shared" si="2"/>
        <v>2.1927877854205255</v>
      </c>
      <c r="K13" s="2">
        <f t="shared" si="3"/>
        <v>-0.9563047559630354</v>
      </c>
      <c r="L13" s="1">
        <f t="shared" si="4"/>
        <v>-7.172285669722766</v>
      </c>
    </row>
    <row r="14" spans="1:12" ht="12.75">
      <c r="A14" s="1">
        <v>9</v>
      </c>
      <c r="B14" s="1" t="s">
        <v>25</v>
      </c>
      <c r="C14" s="12">
        <v>7.5</v>
      </c>
      <c r="D14" s="12">
        <v>288</v>
      </c>
      <c r="E14" s="13">
        <f>PI()</f>
        <v>3.141592653589793</v>
      </c>
      <c r="F14" s="13">
        <f>2*(E14)</f>
        <v>6.283185307179586</v>
      </c>
      <c r="G14" s="3">
        <f t="shared" si="0"/>
        <v>0.8</v>
      </c>
      <c r="H14" s="2">
        <f t="shared" si="1"/>
        <v>5.026548245743669</v>
      </c>
      <c r="I14" s="2">
        <f t="shared" si="5"/>
        <v>0.30901699437494723</v>
      </c>
      <c r="J14" s="2">
        <f t="shared" si="2"/>
        <v>2.317627457812104</v>
      </c>
      <c r="K14" s="2">
        <f t="shared" si="3"/>
        <v>-0.9510565162951536</v>
      </c>
      <c r="L14" s="1">
        <f t="shared" si="4"/>
        <v>-7.132923872213652</v>
      </c>
    </row>
    <row r="15" spans="1:12" ht="12.75">
      <c r="A15" s="1">
        <v>10</v>
      </c>
      <c r="B15" s="1" t="s">
        <v>26</v>
      </c>
      <c r="C15" s="12">
        <v>7.5</v>
      </c>
      <c r="D15" s="12">
        <v>284</v>
      </c>
      <c r="E15" s="13">
        <f>PI()</f>
        <v>3.141592653589793</v>
      </c>
      <c r="F15" s="13">
        <f>2*(E15)</f>
        <v>6.283185307179586</v>
      </c>
      <c r="G15" s="3">
        <f t="shared" si="0"/>
        <v>0.7888888888888889</v>
      </c>
      <c r="H15" s="2">
        <f t="shared" si="1"/>
        <v>4.956735075663896</v>
      </c>
      <c r="I15" s="2">
        <f t="shared" si="5"/>
        <v>0.24192189559966745</v>
      </c>
      <c r="J15" s="2">
        <f t="shared" si="2"/>
        <v>1.814414216997506</v>
      </c>
      <c r="K15" s="2">
        <f t="shared" si="3"/>
        <v>-0.9702957262759966</v>
      </c>
      <c r="L15" s="1">
        <f t="shared" si="4"/>
        <v>-7.277217947069975</v>
      </c>
    </row>
    <row r="16" spans="1:12" ht="12.75">
      <c r="A16" s="1">
        <v>11</v>
      </c>
      <c r="B16" s="1" t="s">
        <v>27</v>
      </c>
      <c r="C16" s="12">
        <v>7.5</v>
      </c>
      <c r="D16" s="12">
        <v>282</v>
      </c>
      <c r="E16" s="13">
        <f>PI()</f>
        <v>3.141592653589793</v>
      </c>
      <c r="F16" s="13">
        <f>2*(E16)</f>
        <v>6.283185307179586</v>
      </c>
      <c r="G16" s="3">
        <f t="shared" si="0"/>
        <v>0.7833333333333333</v>
      </c>
      <c r="H16" s="2">
        <f t="shared" si="1"/>
        <v>4.9218284906240095</v>
      </c>
      <c r="I16" s="2">
        <f t="shared" si="5"/>
        <v>0.20791169081775943</v>
      </c>
      <c r="J16" s="2">
        <f t="shared" si="2"/>
        <v>1.5593376811331956</v>
      </c>
      <c r="K16" s="2">
        <f t="shared" si="3"/>
        <v>-0.9781476007338056</v>
      </c>
      <c r="L16" s="1">
        <f t="shared" si="4"/>
        <v>-7.336107005503542</v>
      </c>
    </row>
    <row r="17" spans="1:12" ht="12.75">
      <c r="A17" s="1">
        <v>12</v>
      </c>
      <c r="B17" s="1" t="s">
        <v>28</v>
      </c>
      <c r="C17" s="12">
        <v>7.5</v>
      </c>
      <c r="D17" s="12">
        <v>276</v>
      </c>
      <c r="E17" s="13">
        <f>PI()</f>
        <v>3.141592653589793</v>
      </c>
      <c r="F17" s="13">
        <f>2*(E17)</f>
        <v>6.283185307179586</v>
      </c>
      <c r="G17" s="3">
        <f t="shared" si="0"/>
        <v>0.7666666666666667</v>
      </c>
      <c r="H17" s="2">
        <f t="shared" si="1"/>
        <v>4.81710873550435</v>
      </c>
      <c r="I17" s="2">
        <f t="shared" si="5"/>
        <v>0.10452846326765387</v>
      </c>
      <c r="J17" s="2">
        <f t="shared" si="2"/>
        <v>0.783963474507404</v>
      </c>
      <c r="K17" s="2">
        <f t="shared" si="3"/>
        <v>-0.9945218953682733</v>
      </c>
      <c r="L17" s="1">
        <f t="shared" si="4"/>
        <v>-7.45891421526205</v>
      </c>
    </row>
    <row r="18" spans="1:12" ht="12.75">
      <c r="A18" s="1">
        <v>13</v>
      </c>
      <c r="B18" s="1" t="s">
        <v>29</v>
      </c>
      <c r="C18" s="12">
        <v>7.5</v>
      </c>
      <c r="D18" s="12">
        <v>302</v>
      </c>
      <c r="E18" s="13">
        <f>PI()</f>
        <v>3.141592653589793</v>
      </c>
      <c r="F18" s="13">
        <f>2*(E18)</f>
        <v>6.283185307179586</v>
      </c>
      <c r="G18" s="3">
        <f t="shared" si="0"/>
        <v>0.8388888888888889</v>
      </c>
      <c r="H18" s="2">
        <f t="shared" si="1"/>
        <v>5.270894341022875</v>
      </c>
      <c r="I18" s="2">
        <f t="shared" si="5"/>
        <v>0.5299192642332047</v>
      </c>
      <c r="J18" s="2">
        <f t="shared" si="2"/>
        <v>3.974394481749035</v>
      </c>
      <c r="K18" s="2">
        <f t="shared" si="3"/>
        <v>-0.8480480961564262</v>
      </c>
      <c r="L18" s="1">
        <f t="shared" si="4"/>
        <v>-6.360360721173197</v>
      </c>
    </row>
    <row r="19" spans="1:12" ht="12.75">
      <c r="A19" s="1">
        <v>14</v>
      </c>
      <c r="B19" s="1" t="s">
        <v>30</v>
      </c>
      <c r="C19" s="12">
        <v>7.5</v>
      </c>
      <c r="D19" s="12">
        <v>334</v>
      </c>
      <c r="E19" s="13">
        <f>PI()</f>
        <v>3.141592653589793</v>
      </c>
      <c r="F19" s="13">
        <f>2*(E19)</f>
        <v>6.283185307179586</v>
      </c>
      <c r="G19" s="3">
        <f t="shared" si="0"/>
        <v>0.9277777777777778</v>
      </c>
      <c r="H19" s="2">
        <f t="shared" si="1"/>
        <v>5.82939970166106</v>
      </c>
      <c r="I19" s="2">
        <f t="shared" si="5"/>
        <v>0.8987940462991668</v>
      </c>
      <c r="J19" s="2">
        <f t="shared" si="2"/>
        <v>6.740955347243752</v>
      </c>
      <c r="K19" s="2">
        <f t="shared" si="3"/>
        <v>-0.4383711467890778</v>
      </c>
      <c r="L19" s="1">
        <f t="shared" si="4"/>
        <v>-3.2877836009180834</v>
      </c>
    </row>
    <row r="20" spans="1:12" ht="12.75">
      <c r="A20" s="1">
        <v>15</v>
      </c>
      <c r="B20" s="1" t="s">
        <v>31</v>
      </c>
      <c r="C20" s="12">
        <v>7.5</v>
      </c>
      <c r="D20" s="12">
        <v>12</v>
      </c>
      <c r="E20" s="13">
        <f>PI()</f>
        <v>3.141592653589793</v>
      </c>
      <c r="F20" s="13">
        <f>2*(E20)</f>
        <v>6.283185307179586</v>
      </c>
      <c r="G20" s="3">
        <f t="shared" si="0"/>
        <v>0.03333333333333333</v>
      </c>
      <c r="H20" s="2">
        <f t="shared" si="1"/>
        <v>0.20943951023931953</v>
      </c>
      <c r="I20" s="2">
        <f t="shared" si="5"/>
        <v>0.9781476007338057</v>
      </c>
      <c r="J20" s="2">
        <f t="shared" si="2"/>
        <v>7.336107005503543</v>
      </c>
      <c r="K20" s="2">
        <f t="shared" si="3"/>
        <v>0.20791169081775931</v>
      </c>
      <c r="L20" s="1">
        <f t="shared" si="4"/>
        <v>1.559337681133195</v>
      </c>
    </row>
    <row r="21" spans="1:12" ht="12.75">
      <c r="A21" s="1">
        <v>16</v>
      </c>
      <c r="B21" s="1" t="s">
        <v>32</v>
      </c>
      <c r="C21" s="12">
        <v>7.5</v>
      </c>
      <c r="D21" s="12">
        <v>354</v>
      </c>
      <c r="E21" s="13">
        <f>PI()</f>
        <v>3.141592653589793</v>
      </c>
      <c r="F21" s="13">
        <f>2*(E21)</f>
        <v>6.283185307179586</v>
      </c>
      <c r="G21" s="3">
        <f t="shared" si="0"/>
        <v>0.9833333333333333</v>
      </c>
      <c r="H21" s="2">
        <f t="shared" si="1"/>
        <v>6.178465552059926</v>
      </c>
      <c r="I21" s="2">
        <f t="shared" si="5"/>
        <v>0.9945218953682733</v>
      </c>
      <c r="J21" s="2">
        <f t="shared" si="2"/>
        <v>7.45891421526205</v>
      </c>
      <c r="K21" s="2">
        <f t="shared" si="3"/>
        <v>-0.1045284632676543</v>
      </c>
      <c r="L21" s="1">
        <f t="shared" si="4"/>
        <v>-0.7839634745074073</v>
      </c>
    </row>
    <row r="22" spans="1:12" ht="12.75">
      <c r="A22" s="1">
        <v>17</v>
      </c>
      <c r="B22" s="1" t="s">
        <v>33</v>
      </c>
      <c r="C22" s="12">
        <v>7.5</v>
      </c>
      <c r="D22" s="12">
        <v>303</v>
      </c>
      <c r="E22" s="13">
        <f>PI()</f>
        <v>3.141592653589793</v>
      </c>
      <c r="F22" s="13">
        <f>2*(E22)</f>
        <v>6.283185307179586</v>
      </c>
      <c r="G22" s="3">
        <f t="shared" si="0"/>
        <v>0.8416666666666667</v>
      </c>
      <c r="H22" s="2">
        <f t="shared" si="1"/>
        <v>5.288347633542818</v>
      </c>
      <c r="I22" s="2">
        <f t="shared" si="5"/>
        <v>0.5446390350150266</v>
      </c>
      <c r="J22" s="2">
        <f t="shared" si="2"/>
        <v>4.084792762612699</v>
      </c>
      <c r="K22" s="2">
        <f t="shared" si="3"/>
        <v>-0.8386705679454243</v>
      </c>
      <c r="L22" s="1">
        <f t="shared" si="4"/>
        <v>-6.290029259590682</v>
      </c>
    </row>
    <row r="23" spans="1:12" ht="12.75">
      <c r="A23" s="1">
        <v>18</v>
      </c>
      <c r="B23" s="1" t="s">
        <v>34</v>
      </c>
      <c r="C23" s="12">
        <v>7.5</v>
      </c>
      <c r="D23" s="12">
        <v>280</v>
      </c>
      <c r="E23" s="13">
        <f>PI()</f>
        <v>3.141592653589793</v>
      </c>
      <c r="F23" s="13">
        <f>2*(E23)</f>
        <v>6.283185307179586</v>
      </c>
      <c r="G23" s="3">
        <f t="shared" si="0"/>
        <v>0.7777777777777778</v>
      </c>
      <c r="H23" s="2">
        <f t="shared" si="1"/>
        <v>4.886921905584122</v>
      </c>
      <c r="I23" s="2">
        <f t="shared" si="5"/>
        <v>0.17364817766692997</v>
      </c>
      <c r="J23" s="2">
        <f t="shared" si="2"/>
        <v>1.3023613325019747</v>
      </c>
      <c r="K23" s="2">
        <f t="shared" si="3"/>
        <v>-0.9848077530122081</v>
      </c>
      <c r="L23" s="1">
        <f t="shared" si="4"/>
        <v>-7.3860581475915605</v>
      </c>
    </row>
    <row r="24" spans="1:12" ht="12.75">
      <c r="A24" s="1">
        <v>19</v>
      </c>
      <c r="B24" s="1" t="s">
        <v>35</v>
      </c>
      <c r="C24" s="12">
        <v>7.5</v>
      </c>
      <c r="D24" s="12">
        <v>288</v>
      </c>
      <c r="E24" s="13">
        <f>PI()</f>
        <v>3.141592653589793</v>
      </c>
      <c r="F24" s="13">
        <f>2*(E24)</f>
        <v>6.283185307179586</v>
      </c>
      <c r="G24" s="3">
        <f t="shared" si="0"/>
        <v>0.8</v>
      </c>
      <c r="H24" s="2">
        <f t="shared" si="1"/>
        <v>5.026548245743669</v>
      </c>
      <c r="I24" s="2">
        <f t="shared" si="5"/>
        <v>0.30901699437494723</v>
      </c>
      <c r="J24" s="2">
        <f t="shared" si="2"/>
        <v>2.317627457812104</v>
      </c>
      <c r="K24" s="2">
        <f t="shared" si="3"/>
        <v>-0.9510565162951536</v>
      </c>
      <c r="L24" s="1">
        <f t="shared" si="4"/>
        <v>-7.132923872213652</v>
      </c>
    </row>
    <row r="25" spans="1:12" ht="12.75">
      <c r="A25" s="1">
        <v>20</v>
      </c>
      <c r="B25" s="1" t="s">
        <v>36</v>
      </c>
      <c r="C25" s="12">
        <v>7.5</v>
      </c>
      <c r="D25" s="12">
        <v>318</v>
      </c>
      <c r="E25" s="13">
        <f>PI()</f>
        <v>3.141592653589793</v>
      </c>
      <c r="F25" s="13">
        <f>2*(E25)</f>
        <v>6.283185307179586</v>
      </c>
      <c r="G25" s="3">
        <f t="shared" si="0"/>
        <v>0.8833333333333333</v>
      </c>
      <c r="H25" s="2">
        <f t="shared" si="1"/>
        <v>5.550147021341967</v>
      </c>
      <c r="I25" s="2">
        <f t="shared" si="5"/>
        <v>0.7431448254773937</v>
      </c>
      <c r="J25" s="2">
        <f t="shared" si="2"/>
        <v>5.5735861910804525</v>
      </c>
      <c r="K25" s="2">
        <f t="shared" si="3"/>
        <v>-0.6691306063588588</v>
      </c>
      <c r="L25" s="1">
        <f t="shared" si="4"/>
        <v>-5.018479547691441</v>
      </c>
    </row>
    <row r="27" spans="2:12" ht="12.75">
      <c r="B27" s="14" t="s">
        <v>37</v>
      </c>
      <c r="C27" s="6">
        <f>SUM(C6:C25)</f>
        <v>150</v>
      </c>
      <c r="I27" s="15" t="s">
        <v>38</v>
      </c>
      <c r="J27" s="15">
        <f>SUM(J6:J25)</f>
        <v>80.31733786749122</v>
      </c>
      <c r="K27" s="15" t="s">
        <v>39</v>
      </c>
      <c r="L27" s="15">
        <f>SUM(L6:L25)</f>
        <v>-98.02680884462171</v>
      </c>
    </row>
    <row r="28" spans="2:12" ht="12.75">
      <c r="B28" s="14" t="s">
        <v>40</v>
      </c>
      <c r="C28" s="16">
        <f>SQRT(J28+L28)</f>
        <v>126.72856826454225</v>
      </c>
      <c r="I28" s="15" t="s">
        <v>41</v>
      </c>
      <c r="J28" s="2">
        <f>(J27*J27)</f>
        <v>6450.8747621207385</v>
      </c>
      <c r="K28" s="15" t="s">
        <v>42</v>
      </c>
      <c r="L28" s="2">
        <f>(L27*L27)</f>
        <v>9609.255252260005</v>
      </c>
    </row>
    <row r="30" spans="2:3" ht="12.75">
      <c r="B30" s="14" t="s">
        <v>43</v>
      </c>
      <c r="C30" s="17">
        <f>C27/C28</f>
        <v>1.1836320890714973</v>
      </c>
    </row>
  </sheetData>
  <sheetProtection/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Merritt</dc:creator>
  <cp:keywords/>
  <dc:description/>
  <cp:lastModifiedBy>Merritt, Glenn (ECY)</cp:lastModifiedBy>
  <cp:lastPrinted>2005-07-18T20:26:27Z</cp:lastPrinted>
  <dcterms:created xsi:type="dcterms:W3CDTF">2004-09-22T18:50:39Z</dcterms:created>
  <dcterms:modified xsi:type="dcterms:W3CDTF">2008-10-10T14:56:01Z</dcterms:modified>
  <cp:category/>
  <cp:version/>
  <cp:contentType/>
  <cp:contentStatus/>
  <cp:revision>1</cp:revision>
</cp:coreProperties>
</file>